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Sheet1!$A$1:$N$46</definedName>
    <definedName name="_xlnm.Print_Titles" localSheetId="0">Sheet1!$A:$N,Sheet1!$1:$2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<sst xmlns="http://schemas.openxmlformats.org/spreadsheetml/2006/main" count="278" uniqueCount="171">
  <si>
    <t xml:space="preserve">恒茂资产2024年度零星维修项目清单                          </t>
  </si>
  <si>
    <t>序号</t>
  </si>
  <si>
    <t>类别</t>
  </si>
  <si>
    <t>维修项目</t>
  </si>
  <si>
    <t>单位</t>
  </si>
  <si>
    <t>工艺流程</t>
  </si>
  <si>
    <t>预计工程量</t>
  </si>
  <si>
    <t>综合单价
(含税)
（元）</t>
  </si>
  <si>
    <t>报送合计</t>
  </si>
  <si>
    <t>合计
（元）</t>
  </si>
  <si>
    <t>备注</t>
  </si>
  <si>
    <t>投标单价          （综合单价*投标优惠率） 
(含税)
（元）</t>
  </si>
  <si>
    <t>投标合计           （合计*投标优惠率） 
（元）</t>
  </si>
  <si>
    <t>质保期</t>
  </si>
  <si>
    <t>墙面维修</t>
  </si>
  <si>
    <t>砖墙开线槽（含补槽）</t>
  </si>
  <si>
    <t>m</t>
  </si>
  <si>
    <t>切割机</t>
  </si>
  <si>
    <t>含人工</t>
  </si>
  <si>
    <t>无需</t>
  </si>
  <si>
    <t>1、墙面开线槽;
2、二次预埋后水泥砂浆修补;
3、包含：测位，划线，切割，刨沟，垃圾清运费，填补；
4、按实结算。</t>
  </si>
  <si>
    <t>拆除砖墙</t>
  </si>
  <si>
    <r>
      <t>m</t>
    </r>
    <r>
      <rPr>
        <sz val="11"/>
        <rFont val="宋体"/>
        <charset val="134"/>
      </rPr>
      <t>³</t>
    </r>
  </si>
  <si>
    <t>人工拆除</t>
  </si>
  <si>
    <t>含拆除、清运</t>
  </si>
  <si>
    <t>1、拆除整砖墙|砂浆M2.5以上；
2、包含：人工费、辅材费、机械费、垃圾清运费等；
3、按实结算。</t>
  </si>
  <si>
    <t>砌筑砖墙</t>
  </si>
  <si>
    <t>人工砌筑</t>
  </si>
  <si>
    <t>含人工及材料</t>
  </si>
  <si>
    <t>2年</t>
  </si>
  <si>
    <t>1、砖品种、规格、强度等级: 页岩烧结多孔砖240×115×90mm;
2、墙体类型: 内墙;
3、砂浆强度等级、配合比: 预拌干混砌筑砂浆 DM M10.0;
4、厚度: 240mm;
5、包含：人工费、材料费、机械费、材料上下楼、运费等；
6、按实结算。</t>
  </si>
  <si>
    <t>更换踢脚线</t>
  </si>
  <si>
    <t>人工拆除、安装</t>
  </si>
  <si>
    <t>1、规格、尺寸：800*100,仿大理石全瓷通体砖;
2、17mm厚1:3水泥砂浆铺贴;
3、包含：人工费、材料费、机械费、材料上下楼、运费、垃圾清运费、安拆费等；
4、按实结算。</t>
  </si>
  <si>
    <t>墙面重新粉刷</t>
  </si>
  <si>
    <r>
      <t>m</t>
    </r>
    <r>
      <rPr>
        <sz val="11"/>
        <rFont val="宋体"/>
        <charset val="134"/>
      </rPr>
      <t>²</t>
    </r>
  </si>
  <si>
    <t>砂纸打磨、墙面刮腻子、刷内墙涂料（立邦净味120环保乳胶漆）</t>
  </si>
  <si>
    <t>1、原有墙面打磨;
2、墙面刮腻子一遍；
3、两遍仿瓷涂料;
4、包含：人工费、材料费、机械费、材料上下楼、运费、垃圾清运费等；
5、按实际修复面积结算。</t>
  </si>
  <si>
    <t>内墙防水涂刷</t>
  </si>
  <si>
    <t>铲、凿、拆除墙面涂料及腻子→1.5厚聚氨酯防水涂料两遍→恢复</t>
  </si>
  <si>
    <t>5年</t>
  </si>
  <si>
    <t>1、清理基层、刷基层处理剂、1.5mm厚聚氨酯防水涂料两遍;
2、包含：人工费、材料费、机械费、材料上下楼、运费、垃圾清运费等；
3、针对严重漏水区域，按实际修复面积结算。</t>
  </si>
  <si>
    <t xml:space="preserve">
</t>
  </si>
  <si>
    <t>外墙防水涂刷</t>
  </si>
  <si>
    <t>铲、凿、拆除墙面涂料及腻子→JS防水1.5mm两遍→恢复</t>
  </si>
  <si>
    <t>1、清理基层、刷基层处理剂、1.5mm厚JS防水涂料两遍;
2、包含：人工费、材料费、机械费、材料上下楼、运费、垃圾清运费等；
3、针对严重漏水区域，按实际修复面积结算。</t>
  </si>
  <si>
    <t>地面维修</t>
  </si>
  <si>
    <t>地面瓷砖更换</t>
  </si>
  <si>
    <t>拆除原有地砖及基层、重新铺设地转</t>
  </si>
  <si>
    <t>1、拆除地面瓷砖及水泥砂浆基层，运至甲方指定地方堆放;
2、600*600全瓷通体砖铺贴（含勾缝）;
3、水泥砂浆基层；
4、包含：人工费、材料费、机械费、材料上下楼、运费、垃圾清运费等；
5、按实际修复面积结算。</t>
  </si>
  <si>
    <t>下沉式卫生间填充料挖除和回填</t>
  </si>
  <si>
    <t>挖除填充料→填充料堆至指定处→回填填充料</t>
  </si>
  <si>
    <t>此单价包括人工费，填充材料</t>
  </si>
  <si>
    <t>1、拆除地面填充料，运至甲方指定地方堆放;
2、回填填充料、水泥砂浆找平、600*600全瓷通体砖铺贴（含勾缝）；
2、包含：人工费、材料费、机械费、材料上下楼、运费、垃圾清运费等；
3、按实结算。</t>
  </si>
  <si>
    <t>吊顶维修</t>
  </si>
  <si>
    <t>更换铝合金吊顶</t>
  </si>
  <si>
    <t>拆除</t>
  </si>
  <si>
    <t>300x300吊顶，含人工及材料</t>
  </si>
  <si>
    <t>1、拆除300x300铝合金吊顶及龙骨；
2、包含：人工费、材料费、机械费、垃圾清运费等；
3、按实际修复面积结算。</t>
  </si>
  <si>
    <t>恢复</t>
  </si>
  <si>
    <t>1、规格： 300*300mm；
2、面层材料种类：1.2厚铝扣板；
3、龙骨材料种类：金属龙骨；
4、包含：人工费、材料费、材料上下楼、运费、安装费等；
5、按实际修复面积结算。</t>
  </si>
  <si>
    <t>更换石膏板吊顶</t>
  </si>
  <si>
    <t>600x600吊顶，含人工及材料</t>
  </si>
  <si>
    <t>1、拆除600x600石膏板吊顶及龙骨；
2、包含：包含：人工费、材料费、机械费、垃圾清运费等；
3、按实际修复面积结算。</t>
  </si>
  <si>
    <t>1、规格：600*600mm；
2、基层材料种类：胶合板天棚基层9mm；
3、面层材料种类：石育板；
4、龙骨材料种类：金属龙骨；
5、包含：人工费、材料费、材料上下楼、运费、安装费等；
6、按实际修复面积结算。</t>
  </si>
  <si>
    <t>卫浴维修</t>
  </si>
  <si>
    <t>洗脸盆损坏更换</t>
  </si>
  <si>
    <t>个</t>
  </si>
  <si>
    <t>拆除→更换</t>
  </si>
  <si>
    <t>陶瓷台下盆含，人工及材料</t>
  </si>
  <si>
    <t>1、型号：台下盆20寸；
2、材料：陶瓷；
3、包含：人工费、材料费、机械费、材料上下楼、运费、垃圾清运费、安拆费等；
4、按实结算。</t>
  </si>
  <si>
    <t>浴室柜损坏更换</t>
  </si>
  <si>
    <t>规格为440x450x760，含人工及材料、铝合金材质，厚度不低于1mm</t>
  </si>
  <si>
    <t>5年
（不含龙头、软管、浴室镜）</t>
  </si>
  <si>
    <t>1、规格为440x450x760，主材： 壁挂式太空铝柜，铝材厚度不低于1mm；
2、包括人工费、材料费、材料上下楼、运费、打胶、垃圾清运费、安拆费等；
3、工程量按实结算。</t>
  </si>
  <si>
    <t>蹲便器损坏更换</t>
  </si>
  <si>
    <t>普通陶瓷款，含人工及材料</t>
  </si>
  <si>
    <t>1、材质：陶瓷蹲便器；
2、品质等级：二级；
3、包含：人工费、材料费、机械费、材料上下楼、运费、垃圾清运费、安拆费等；
4、按实结算。</t>
  </si>
  <si>
    <t>坐便器损坏更换</t>
  </si>
  <si>
    <t>1、材质：陶瓷坐便器；
2、品质等级：二级；
3、包含：人工费、材料费、机械费、材料上下楼、运费、垃圾清运费、安拆费等；
4、按实结算。</t>
  </si>
  <si>
    <t>卫生间漏水维修（涂刷封堵）</t>
  </si>
  <si>
    <t>聚氨酯防水涂膜（2.5厚）</t>
  </si>
  <si>
    <t>1、清理基层、刷基层处理剂、2.5mm厚聚氨酯防水涂膜两遍;
2、包含：人工费、材料费、机械费、材料上下楼、运费、垃圾清运费等；
3、针对严重漏水区域，按实际修复面积结算。</t>
  </si>
  <si>
    <t>卫生间漏水维修（打孔注浆封堵）</t>
  </si>
  <si>
    <t>处</t>
  </si>
  <si>
    <t>打孔注浆，面层恢复</t>
  </si>
  <si>
    <t>1、打孔注浆，面层恢复；
2、包括人工费、材料费、机械费、上下楼费用等；
3、针对严重漏水区域，按实结算。</t>
  </si>
  <si>
    <t>地漏疏通</t>
  </si>
  <si>
    <t>机械疏通</t>
  </si>
  <si>
    <t>1年</t>
  </si>
  <si>
    <t>1、包括人工费、材料费、机械费、上下楼费用等；
2、针对疏通区域，按实结算。</t>
  </si>
  <si>
    <t>蹲、坐便器疏通</t>
  </si>
  <si>
    <t>1、包含：人工费、材料费、机械费、上下楼费用等；
2、针对疏通区域，按实结算。</t>
  </si>
  <si>
    <t>水电维修</t>
  </si>
  <si>
    <t>电力明线套管</t>
  </si>
  <si>
    <t>人工布线</t>
  </si>
  <si>
    <t>1、规格材质：PVC25阻燃管；
2、包含：人工费、材料费、材料上下楼、运费、安拆费等；
3、按实结算。</t>
  </si>
  <si>
    <t>电路走线</t>
  </si>
  <si>
    <t>3x4平方电线、含人工及材料</t>
  </si>
  <si>
    <t>1、规格材质：3*4铜芯电线；
2、包含：人工费、材料费、材料上下楼、运费、安拆费等；
3、按实结算。</t>
  </si>
  <si>
    <t>1、规格材质：2*2.5铜芯电线；
2、包含：人工费、材料费、材料上下楼、运费、安拆费等；
3、按实结算。</t>
  </si>
  <si>
    <t>墙体内漏水维修</t>
  </si>
  <si>
    <t>墙体凿除-修复漏水-恢复墙体</t>
  </si>
  <si>
    <t>1、清理基层、刷基层处理剂、1.5mm厚聚氨酯防水涂料两遍、墙面恢复;
2、包含：人工费、材料费、机械费、材料上下楼、运费、垃圾清运费等；
3、针对严重漏水区域，按实际修复面积结算。</t>
  </si>
  <si>
    <t>墙体外水管漏水维修</t>
  </si>
  <si>
    <t>1、清理基层、刷基层处理剂、1.5mm厚JS防水涂料两遍、墙面恢复;
2、包含：人工费、材料费、机械费、材料上下楼、运费、垃圾清运费等；
3、针对严重漏水区域，按实际修复面积结算。</t>
  </si>
  <si>
    <t>屋面维修</t>
  </si>
  <si>
    <t>DN110室外PVC排水管</t>
  </si>
  <si>
    <t>沿建筑外墙对排水管进行安装</t>
  </si>
  <si>
    <t>1、规格材质：DDN110室外PVC排水管；
2、包含：人工费、材料费、材料上下楼、运费、安拆费等；
3、按实结算。</t>
  </si>
  <si>
    <t>屋面防水卷材</t>
  </si>
  <si>
    <t>1.基层清理、刷涂层底层改性剂:2.铺4mm厚SBS弹性体改性沥青防水卷材</t>
  </si>
  <si>
    <t>1.基层清理、刷涂层底层改性剂；
2.铺4mm厚SBS弹性体改性沥青防水卷材；
3、包含：人工费、材料费、机械费、材料上下楼、运费、垃圾清运费等；
4、按实结算。</t>
  </si>
  <si>
    <t>室外维修</t>
  </si>
  <si>
    <t>草坪恢复</t>
  </si>
  <si>
    <t>满铺</t>
  </si>
  <si>
    <t>含种植草皮、含绿化区清表</t>
  </si>
  <si>
    <t>1、草皮种类:马尼拉;
2、铺种方式:满铺;
3、养护期:含施工期养护和一年内的成活期养护及施肥;
4、苗木规格为栽植修剪后规格;
5、包括人工费、材料费、机械费等；
6、按实结算。</t>
  </si>
  <si>
    <t>广场砖更换</t>
  </si>
  <si>
    <t>凿除破损砖至混凝土基层—重新铺设同规格广场砖</t>
  </si>
  <si>
    <t>麻石材质，厚度不低于25，含人工及材料</t>
  </si>
  <si>
    <t>1、规格：3cm厚人行道花岗岩；
2、结合层：水泥砂浆1:3；
3、包括人工费、材料费、机械费、垃圾清运费、安拆费等；
4、按实结算。</t>
  </si>
  <si>
    <t>零配件维修</t>
  </si>
  <si>
    <t>维修入户门锁</t>
  </si>
  <si>
    <t>包括锁芯、拉手闭门器门碰等</t>
  </si>
  <si>
    <t>含人工、材料</t>
  </si>
  <si>
    <t>1、维修内容：锁芯、拉手闭门器门碰等；
2、包含：人工费、辅材费、安装费、材料上下楼、运费等；
3、按实结算。</t>
  </si>
  <si>
    <t>更换入户门锁芯</t>
  </si>
  <si>
    <t>拆除—更换</t>
  </si>
  <si>
    <t>全铜C级锁芯，所需含人工、材料</t>
  </si>
  <si>
    <t>1、锁芯级别：全铜C级锁芯；
2、包含：人工费、材料费、材料上下楼、运费、安拆费等；
3、按实结算。</t>
  </si>
  <si>
    <t>入户门更换（木门）</t>
  </si>
  <si>
    <t>拆除-更换-清运</t>
  </si>
  <si>
    <t>实木复合门，带锁具，带门框，厚度不低于40</t>
  </si>
  <si>
    <t>1、规格：实木复合门；
2、包含：人工费、材料费、材料上下楼、运费、打胶、垃圾清运费、安拆费等；
3、按实结算。</t>
  </si>
  <si>
    <t>入户门更换（防盗门）</t>
  </si>
  <si>
    <t>优质冷扎钢板，合金门把手，带锁具，带门框，门扇不低于 0.4板材，门框不低于0.8板材，含人工</t>
  </si>
  <si>
    <t>1、规格：优质冷扎钢板；
2、包含：人工费、材料费、材料上下楼、运费、打胶、垃圾清运费、安拆费等；
3、按实结算。</t>
  </si>
  <si>
    <t>防火门更换</t>
  </si>
  <si>
    <t>消防3C认证钢质门，门扇厚度不低于45，门扇钢板厚度不低于0.8，门框厚度不低于1.2，耐火时长不低于60分钟，含人工、材料</t>
  </si>
  <si>
    <t>1、规格：消防3C认证钢质门；
2、包含：人工费、材料费、材料上下楼、运费、打胶、垃圾清运费、安拆费等；
3、按实结算。</t>
  </si>
  <si>
    <t>消防应急灯更换</t>
  </si>
  <si>
    <t>LED光源，含人工、材料</t>
  </si>
  <si>
    <t>1、LED光源；
2、含人工费、材料费、材料上下楼、运费、安拆费等；
3、按实结算。</t>
  </si>
  <si>
    <t>消防指示牌更换</t>
  </si>
  <si>
    <t>不锈钢面板超薄款，壁挂式，含人工、材料</t>
  </si>
  <si>
    <t>1、不锈钢面板超薄款，壁挂式；
2、含人工费、材料费、材料上下楼、运费、安拆费等；
3、按实结算。</t>
  </si>
  <si>
    <t>消防门维修</t>
  </si>
  <si>
    <t>配件维修</t>
  </si>
  <si>
    <t>拉杆、限位器等，含人工、材料</t>
  </si>
  <si>
    <t>1、维修内容：拉杆、限位器等；
2、包含：人工费、辅材费、安装费、上下楼费用等；
3、按实结算。</t>
  </si>
  <si>
    <t>玻璃损坏更换</t>
  </si>
  <si>
    <t>8+12A+8中空.钢化玻璃，含人工、材料</t>
  </si>
  <si>
    <t>1、规格尺寸：1200mmx600mm；
2、玻璃材质：5T+6A+5T；
3、包含：人工费、材料费、材料上下楼、运费、安拆费、垃圾清运费等；
4、按实结算。</t>
  </si>
  <si>
    <t>电梯光幕</t>
  </si>
  <si>
    <t>套</t>
  </si>
  <si>
    <t>1、规格型号：WECO-917A61-AC220-FA；
2、包含：人工费、材料费、材料上下楼、运费、打胶、垃圾清运费、安拆费等；
3、按实结算。</t>
  </si>
  <si>
    <t>电梯应急疏散电池12v12ah</t>
  </si>
  <si>
    <t>1、规格型号：12v12ah；
2、包含：人工费、材料费、材料上下楼、运费、打胶、垃圾清运费、安拆费等；
3、按实结算。</t>
  </si>
  <si>
    <t>其它</t>
  </si>
  <si>
    <t>化粪池清淤</t>
  </si>
  <si>
    <t>车</t>
  </si>
  <si>
    <r>
      <t>采用5m</t>
    </r>
    <r>
      <rPr>
        <sz val="11"/>
        <rFont val="宋体"/>
        <charset val="134"/>
      </rPr>
      <t>³</t>
    </r>
    <r>
      <rPr>
        <sz val="11"/>
        <rFont val="仿宋"/>
        <charset val="134"/>
      </rPr>
      <t>吸污车对化粪池进行清淤</t>
    </r>
  </si>
  <si>
    <r>
      <t>1、采用5m</t>
    </r>
    <r>
      <rPr>
        <sz val="11"/>
        <rFont val="宋体"/>
        <charset val="134"/>
      </rPr>
      <t>³</t>
    </r>
    <r>
      <rPr>
        <sz val="11"/>
        <rFont val="仿宋"/>
        <charset val="134"/>
      </rPr>
      <t>吸污车；
2、包含：人工费、材料费、机械费、垃圾清运费等；
3、按实结算。</t>
    </r>
  </si>
  <si>
    <t>零星点工</t>
  </si>
  <si>
    <t>人/日</t>
  </si>
  <si>
    <t>此为从事清单以外只提供人工的事情，技工普工综合价</t>
  </si>
  <si>
    <t>1、除清单内以外发生的人工费；
2、按实结算。</t>
  </si>
  <si>
    <t>合计（元）</t>
  </si>
  <si>
    <t>总价*投标优惠率</t>
  </si>
  <si>
    <t>如优惠20%，总价=412875元*80%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</si>
</sst>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b/>
      <sz val="18"/>
      <name val="仿宋"/>
      <charset val="134"/>
    </font>
    <font>
      <sz val="11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9"/>
  <sheetViews>
    <sheetView tabSelected="1" view="pageBreakPreview" zoomScaleNormal="115" workbookViewId="0">
      <pane ySplit="2" topLeftCell="A3" activePane="bottomLeft" state="frozen"/>
      <selection/>
      <selection pane="bottomLeft" activeCell="N46" sqref="A1:N46"/>
    </sheetView>
  </sheetViews>
  <sheetFormatPr defaultColWidth="9" defaultRowHeight="14.4"/>
  <cols>
    <col min="1" max="1" width="4.77777777777778" style="3" customWidth="1"/>
    <col min="2" max="2" width="9" style="3"/>
    <col min="3" max="3" width="23.3333333333333" style="3" customWidth="1"/>
    <col min="4" max="4" width="6.33333333333333" style="3" customWidth="1"/>
    <col min="5" max="5" width="16" style="3" customWidth="1"/>
    <col min="6" max="6" width="15.6296296296296" style="3" customWidth="1"/>
    <col min="7" max="7" width="14.6296296296296" style="3" customWidth="1"/>
    <col min="8" max="8" width="20.9722222222222" style="4" hidden="1" customWidth="1"/>
    <col min="9" max="9" width="20.9722222222222" style="3" customWidth="1"/>
    <col min="10" max="10" width="20.9722222222222" style="3" hidden="1" customWidth="1"/>
    <col min="11" max="12" width="20.9722222222222" style="3" customWidth="1"/>
    <col min="13" max="13" width="13.4444444444444" style="3" customWidth="1"/>
    <col min="14" max="14" width="34.5555555555556" style="5" customWidth="1"/>
    <col min="15" max="15" width="39.25" style="5" customWidth="1"/>
    <col min="16" max="16" width="30" style="5" customWidth="1"/>
    <col min="17" max="17" width="26.3796296296296" style="6" customWidth="1"/>
    <col min="18" max="18" width="22.6296296296296" style="6" customWidth="1"/>
    <col min="19" max="16384" width="9" style="6"/>
  </cols>
  <sheetData>
    <row r="1" ht="61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8" t="e">
        <f>H46</f>
        <v>#REF!</v>
      </c>
      <c r="P1" s="18">
        <f>I46</f>
        <v>412875</v>
      </c>
    </row>
    <row r="2" ht="72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10</v>
      </c>
      <c r="O2" s="18"/>
      <c r="P2" s="18"/>
    </row>
    <row r="3" ht="81" customHeight="1" spans="1:16">
      <c r="A3" s="8">
        <v>1</v>
      </c>
      <c r="B3" s="8" t="s">
        <v>14</v>
      </c>
      <c r="C3" s="8" t="s">
        <v>15</v>
      </c>
      <c r="D3" s="8" t="s">
        <v>16</v>
      </c>
      <c r="E3" s="8" t="s">
        <v>17</v>
      </c>
      <c r="F3" s="8">
        <v>40</v>
      </c>
      <c r="G3" s="8">
        <v>21.5</v>
      </c>
      <c r="H3" s="8" t="e">
        <f>F3*#REF!</f>
        <v>#REF!</v>
      </c>
      <c r="I3" s="8">
        <f>F3*G3</f>
        <v>860</v>
      </c>
      <c r="J3" s="8" t="s">
        <v>18</v>
      </c>
      <c r="K3" s="8"/>
      <c r="L3" s="8"/>
      <c r="M3" s="8" t="s">
        <v>19</v>
      </c>
      <c r="N3" s="19" t="s">
        <v>20</v>
      </c>
      <c r="O3" s="18"/>
      <c r="P3" s="18"/>
    </row>
    <row r="4" ht="63" customHeight="1" spans="1:16">
      <c r="A4" s="8">
        <v>2</v>
      </c>
      <c r="B4" s="8"/>
      <c r="C4" s="8" t="s">
        <v>21</v>
      </c>
      <c r="D4" s="8" t="s">
        <v>22</v>
      </c>
      <c r="E4" s="8" t="s">
        <v>23</v>
      </c>
      <c r="F4" s="8">
        <v>10</v>
      </c>
      <c r="G4" s="8">
        <v>41</v>
      </c>
      <c r="H4" s="8" t="e">
        <f>F4*#REF!</f>
        <v>#REF!</v>
      </c>
      <c r="I4" s="8">
        <f t="shared" ref="I4:I40" si="0">F4*G4</f>
        <v>410</v>
      </c>
      <c r="J4" s="8" t="s">
        <v>24</v>
      </c>
      <c r="K4" s="8"/>
      <c r="L4" s="8"/>
      <c r="M4" s="8" t="s">
        <v>19</v>
      </c>
      <c r="N4" s="19" t="s">
        <v>25</v>
      </c>
      <c r="O4" s="18"/>
      <c r="P4" s="18"/>
    </row>
    <row r="5" ht="130" customHeight="1" spans="1:16">
      <c r="A5" s="8">
        <v>3</v>
      </c>
      <c r="B5" s="8"/>
      <c r="C5" s="8" t="s">
        <v>26</v>
      </c>
      <c r="D5" s="8" t="s">
        <v>22</v>
      </c>
      <c r="E5" s="8" t="s">
        <v>27</v>
      </c>
      <c r="F5" s="8">
        <v>10</v>
      </c>
      <c r="G5" s="8">
        <v>500</v>
      </c>
      <c r="H5" s="8" t="e">
        <f>F5*#REF!</f>
        <v>#REF!</v>
      </c>
      <c r="I5" s="8">
        <f t="shared" si="0"/>
        <v>5000</v>
      </c>
      <c r="J5" s="8" t="s">
        <v>28</v>
      </c>
      <c r="K5" s="8"/>
      <c r="L5" s="8"/>
      <c r="M5" s="8" t="s">
        <v>29</v>
      </c>
      <c r="N5" s="19" t="s">
        <v>30</v>
      </c>
      <c r="O5" s="18"/>
      <c r="P5" s="18"/>
    </row>
    <row r="6" ht="111" customHeight="1" spans="1:16">
      <c r="A6" s="8">
        <v>4</v>
      </c>
      <c r="B6" s="8"/>
      <c r="C6" s="8" t="s">
        <v>31</v>
      </c>
      <c r="D6" s="8" t="s">
        <v>16</v>
      </c>
      <c r="E6" s="8" t="s">
        <v>32</v>
      </c>
      <c r="F6" s="8">
        <v>50</v>
      </c>
      <c r="G6" s="8">
        <v>23</v>
      </c>
      <c r="H6" s="8" t="e">
        <f>F6*#REF!</f>
        <v>#REF!</v>
      </c>
      <c r="I6" s="8">
        <f t="shared" si="0"/>
        <v>1150</v>
      </c>
      <c r="J6" s="8" t="s">
        <v>28</v>
      </c>
      <c r="K6" s="8"/>
      <c r="L6" s="8"/>
      <c r="M6" s="8" t="s">
        <v>29</v>
      </c>
      <c r="N6" s="19" t="s">
        <v>33</v>
      </c>
      <c r="O6" s="18"/>
      <c r="P6" s="18"/>
    </row>
    <row r="7" ht="87" customHeight="1" spans="1:18">
      <c r="A7" s="8">
        <v>5</v>
      </c>
      <c r="B7" s="8"/>
      <c r="C7" s="8" t="s">
        <v>34</v>
      </c>
      <c r="D7" s="8" t="s">
        <v>35</v>
      </c>
      <c r="E7" s="8" t="s">
        <v>36</v>
      </c>
      <c r="F7" s="8">
        <v>300</v>
      </c>
      <c r="G7" s="8">
        <v>40</v>
      </c>
      <c r="H7" s="8" t="e">
        <f>F7*#REF!</f>
        <v>#REF!</v>
      </c>
      <c r="I7" s="8">
        <f t="shared" si="0"/>
        <v>12000</v>
      </c>
      <c r="J7" s="8" t="s">
        <v>28</v>
      </c>
      <c r="K7" s="8"/>
      <c r="L7" s="8"/>
      <c r="M7" s="8" t="s">
        <v>29</v>
      </c>
      <c r="N7" s="19" t="s">
        <v>37</v>
      </c>
      <c r="O7" s="18"/>
      <c r="P7" s="18"/>
      <c r="Q7" s="29"/>
      <c r="R7" s="30"/>
    </row>
    <row r="8" ht="93" customHeight="1" spans="1:16">
      <c r="A8" s="8">
        <v>6</v>
      </c>
      <c r="B8" s="8"/>
      <c r="C8" s="8" t="s">
        <v>38</v>
      </c>
      <c r="D8" s="8" t="s">
        <v>35</v>
      </c>
      <c r="E8" s="8" t="s">
        <v>39</v>
      </c>
      <c r="F8" s="8">
        <v>300</v>
      </c>
      <c r="G8" s="8">
        <v>38</v>
      </c>
      <c r="H8" s="8" t="e">
        <f>F8*#REF!</f>
        <v>#REF!</v>
      </c>
      <c r="I8" s="8">
        <f t="shared" si="0"/>
        <v>11400</v>
      </c>
      <c r="J8" s="8" t="s">
        <v>28</v>
      </c>
      <c r="K8" s="8"/>
      <c r="L8" s="8"/>
      <c r="M8" s="8" t="s">
        <v>40</v>
      </c>
      <c r="N8" s="19" t="s">
        <v>41</v>
      </c>
      <c r="O8" s="18" t="s">
        <v>42</v>
      </c>
      <c r="P8" s="18"/>
    </row>
    <row r="9" ht="87" customHeight="1" spans="1:16">
      <c r="A9" s="8">
        <v>7</v>
      </c>
      <c r="B9" s="8"/>
      <c r="C9" s="8" t="s">
        <v>43</v>
      </c>
      <c r="D9" s="8" t="s">
        <v>35</v>
      </c>
      <c r="E9" s="8" t="s">
        <v>44</v>
      </c>
      <c r="F9" s="8">
        <v>300</v>
      </c>
      <c r="G9" s="8">
        <v>44</v>
      </c>
      <c r="H9" s="8" t="e">
        <f>F9*#REF!</f>
        <v>#REF!</v>
      </c>
      <c r="I9" s="8">
        <f t="shared" si="0"/>
        <v>13200</v>
      </c>
      <c r="J9" s="8" t="s">
        <v>28</v>
      </c>
      <c r="K9" s="8"/>
      <c r="L9" s="8"/>
      <c r="M9" s="8" t="s">
        <v>40</v>
      </c>
      <c r="N9" s="19" t="s">
        <v>45</v>
      </c>
      <c r="O9" s="18"/>
      <c r="P9" s="18"/>
    </row>
    <row r="10" ht="116" customHeight="1" spans="1:17">
      <c r="A10" s="8">
        <v>8</v>
      </c>
      <c r="B10" s="8" t="s">
        <v>46</v>
      </c>
      <c r="C10" s="8" t="s">
        <v>47</v>
      </c>
      <c r="D10" s="8" t="s">
        <v>35</v>
      </c>
      <c r="E10" s="8" t="s">
        <v>48</v>
      </c>
      <c r="F10" s="8">
        <v>150</v>
      </c>
      <c r="G10" s="8">
        <v>161</v>
      </c>
      <c r="H10" s="8" t="e">
        <f>F10*#REF!</f>
        <v>#REF!</v>
      </c>
      <c r="I10" s="8">
        <f t="shared" si="0"/>
        <v>24150</v>
      </c>
      <c r="J10" s="8" t="s">
        <v>28</v>
      </c>
      <c r="K10" s="8"/>
      <c r="L10" s="8"/>
      <c r="M10" s="8" t="s">
        <v>29</v>
      </c>
      <c r="N10" s="19" t="s">
        <v>49</v>
      </c>
      <c r="O10" s="18"/>
      <c r="P10" s="18"/>
      <c r="Q10" s="30"/>
    </row>
    <row r="11" ht="105" customHeight="1" spans="1:16">
      <c r="A11" s="8">
        <v>9</v>
      </c>
      <c r="B11" s="8"/>
      <c r="C11" s="8" t="s">
        <v>50</v>
      </c>
      <c r="D11" s="8" t="s">
        <v>22</v>
      </c>
      <c r="E11" s="8" t="s">
        <v>51</v>
      </c>
      <c r="F11" s="8">
        <v>20</v>
      </c>
      <c r="G11" s="8">
        <v>228</v>
      </c>
      <c r="H11" s="8" t="e">
        <f>F11*#REF!</f>
        <v>#REF!</v>
      </c>
      <c r="I11" s="8">
        <f t="shared" si="0"/>
        <v>4560</v>
      </c>
      <c r="J11" s="8" t="s">
        <v>52</v>
      </c>
      <c r="K11" s="8"/>
      <c r="L11" s="8"/>
      <c r="M11" s="8" t="s">
        <v>19</v>
      </c>
      <c r="N11" s="19" t="s">
        <v>53</v>
      </c>
      <c r="O11" s="18"/>
      <c r="P11" s="18"/>
    </row>
    <row r="12" ht="70" customHeight="1" spans="1:16">
      <c r="A12" s="8">
        <v>10</v>
      </c>
      <c r="B12" s="8" t="s">
        <v>54</v>
      </c>
      <c r="C12" s="8" t="s">
        <v>55</v>
      </c>
      <c r="D12" s="8" t="s">
        <v>35</v>
      </c>
      <c r="E12" s="8" t="s">
        <v>56</v>
      </c>
      <c r="F12" s="8">
        <v>250</v>
      </c>
      <c r="G12" s="8">
        <v>5</v>
      </c>
      <c r="H12" s="8" t="e">
        <f>F12*#REF!</f>
        <v>#REF!</v>
      </c>
      <c r="I12" s="8">
        <f t="shared" si="0"/>
        <v>1250</v>
      </c>
      <c r="J12" s="8" t="s">
        <v>57</v>
      </c>
      <c r="K12" s="8"/>
      <c r="L12" s="8"/>
      <c r="M12" s="8" t="s">
        <v>19</v>
      </c>
      <c r="N12" s="19" t="s">
        <v>58</v>
      </c>
      <c r="O12" s="18"/>
      <c r="P12" s="18"/>
    </row>
    <row r="13" ht="95" customHeight="1" spans="1:16">
      <c r="A13" s="8">
        <v>11</v>
      </c>
      <c r="B13" s="8"/>
      <c r="C13" s="8"/>
      <c r="D13" s="8" t="s">
        <v>35</v>
      </c>
      <c r="E13" s="8" t="s">
        <v>59</v>
      </c>
      <c r="F13" s="8">
        <v>250</v>
      </c>
      <c r="G13" s="8">
        <v>100</v>
      </c>
      <c r="H13" s="8" t="e">
        <f>F13*#REF!</f>
        <v>#REF!</v>
      </c>
      <c r="I13" s="8">
        <f t="shared" si="0"/>
        <v>25000</v>
      </c>
      <c r="J13" s="8" t="s">
        <v>57</v>
      </c>
      <c r="K13" s="8"/>
      <c r="L13" s="8"/>
      <c r="M13" s="8" t="s">
        <v>29</v>
      </c>
      <c r="N13" s="19" t="s">
        <v>60</v>
      </c>
      <c r="O13" s="18"/>
      <c r="P13" s="18"/>
    </row>
    <row r="14" ht="71" customHeight="1" spans="1:16">
      <c r="A14" s="8">
        <v>12</v>
      </c>
      <c r="B14" s="8"/>
      <c r="C14" s="8" t="s">
        <v>61</v>
      </c>
      <c r="D14" s="8" t="s">
        <v>35</v>
      </c>
      <c r="E14" s="8" t="s">
        <v>56</v>
      </c>
      <c r="F14" s="8">
        <v>250</v>
      </c>
      <c r="G14" s="8">
        <v>5</v>
      </c>
      <c r="H14" s="8" t="e">
        <f>F14*#REF!</f>
        <v>#REF!</v>
      </c>
      <c r="I14" s="8">
        <f t="shared" si="0"/>
        <v>1250</v>
      </c>
      <c r="J14" s="8" t="s">
        <v>62</v>
      </c>
      <c r="K14" s="8"/>
      <c r="L14" s="8"/>
      <c r="M14" s="8" t="s">
        <v>19</v>
      </c>
      <c r="N14" s="19" t="s">
        <v>63</v>
      </c>
      <c r="O14" s="18"/>
      <c r="P14" s="18"/>
    </row>
    <row r="15" ht="118" customHeight="1" spans="1:16">
      <c r="A15" s="8">
        <v>13</v>
      </c>
      <c r="B15" s="8"/>
      <c r="C15" s="8"/>
      <c r="D15" s="8" t="s">
        <v>35</v>
      </c>
      <c r="E15" s="8" t="s">
        <v>59</v>
      </c>
      <c r="F15" s="8">
        <v>250</v>
      </c>
      <c r="G15" s="8">
        <v>70</v>
      </c>
      <c r="H15" s="8" t="e">
        <f>F15*#REF!</f>
        <v>#REF!</v>
      </c>
      <c r="I15" s="8">
        <f t="shared" si="0"/>
        <v>17500</v>
      </c>
      <c r="J15" s="8" t="s">
        <v>62</v>
      </c>
      <c r="K15" s="8"/>
      <c r="L15" s="8"/>
      <c r="M15" s="8" t="s">
        <v>29</v>
      </c>
      <c r="N15" s="19" t="s">
        <v>64</v>
      </c>
      <c r="O15" s="18"/>
      <c r="P15" s="18"/>
    </row>
    <row r="16" ht="93" customHeight="1" spans="1:16">
      <c r="A16" s="8">
        <v>14</v>
      </c>
      <c r="B16" s="8" t="s">
        <v>65</v>
      </c>
      <c r="C16" s="9" t="s">
        <v>66</v>
      </c>
      <c r="D16" s="8" t="s">
        <v>67</v>
      </c>
      <c r="E16" s="8" t="s">
        <v>68</v>
      </c>
      <c r="F16" s="8">
        <v>40</v>
      </c>
      <c r="G16" s="8">
        <v>178</v>
      </c>
      <c r="H16" s="8" t="e">
        <f>F16*#REF!</f>
        <v>#REF!</v>
      </c>
      <c r="I16" s="8">
        <f t="shared" si="0"/>
        <v>7120</v>
      </c>
      <c r="J16" s="8" t="s">
        <v>69</v>
      </c>
      <c r="K16" s="8"/>
      <c r="L16" s="8"/>
      <c r="M16" s="8" t="s">
        <v>29</v>
      </c>
      <c r="N16" s="19" t="s">
        <v>70</v>
      </c>
      <c r="O16" s="18"/>
      <c r="P16" s="18"/>
    </row>
    <row r="17" ht="99" customHeight="1" spans="1:16">
      <c r="A17" s="8">
        <v>15</v>
      </c>
      <c r="B17" s="8"/>
      <c r="C17" s="8" t="s">
        <v>71</v>
      </c>
      <c r="D17" s="8" t="s">
        <v>67</v>
      </c>
      <c r="E17" s="8" t="s">
        <v>68</v>
      </c>
      <c r="F17" s="8">
        <v>40</v>
      </c>
      <c r="G17" s="8">
        <v>575</v>
      </c>
      <c r="H17" s="8" t="e">
        <f>F17*#REF!</f>
        <v>#REF!</v>
      </c>
      <c r="I17" s="8">
        <f t="shared" si="0"/>
        <v>23000</v>
      </c>
      <c r="J17" s="8" t="s">
        <v>72</v>
      </c>
      <c r="K17" s="8"/>
      <c r="L17" s="8"/>
      <c r="M17" s="8" t="s">
        <v>73</v>
      </c>
      <c r="N17" s="19" t="s">
        <v>74</v>
      </c>
      <c r="O17" s="18"/>
      <c r="P17" s="18"/>
    </row>
    <row r="18" ht="98" customHeight="1" spans="1:16">
      <c r="A18" s="8">
        <v>16</v>
      </c>
      <c r="B18" s="8"/>
      <c r="C18" s="8" t="s">
        <v>75</v>
      </c>
      <c r="D18" s="8" t="s">
        <v>67</v>
      </c>
      <c r="E18" s="8" t="s">
        <v>68</v>
      </c>
      <c r="F18" s="8">
        <v>40</v>
      </c>
      <c r="G18" s="8">
        <v>480</v>
      </c>
      <c r="H18" s="8" t="e">
        <f>F18*#REF!</f>
        <v>#REF!</v>
      </c>
      <c r="I18" s="8">
        <f t="shared" si="0"/>
        <v>19200</v>
      </c>
      <c r="J18" s="8" t="s">
        <v>76</v>
      </c>
      <c r="K18" s="8"/>
      <c r="L18" s="8"/>
      <c r="M18" s="8" t="s">
        <v>29</v>
      </c>
      <c r="N18" s="19" t="s">
        <v>77</v>
      </c>
      <c r="O18" s="18"/>
      <c r="P18" s="18"/>
    </row>
    <row r="19" ht="89" customHeight="1" spans="1:16">
      <c r="A19" s="8">
        <v>17</v>
      </c>
      <c r="B19" s="8"/>
      <c r="C19" s="8" t="s">
        <v>78</v>
      </c>
      <c r="D19" s="8" t="s">
        <v>67</v>
      </c>
      <c r="E19" s="8" t="s">
        <v>68</v>
      </c>
      <c r="F19" s="8">
        <v>40</v>
      </c>
      <c r="G19" s="8">
        <v>800</v>
      </c>
      <c r="H19" s="8" t="e">
        <f>F19*#REF!</f>
        <v>#REF!</v>
      </c>
      <c r="I19" s="8">
        <f t="shared" si="0"/>
        <v>32000</v>
      </c>
      <c r="J19" s="8" t="s">
        <v>76</v>
      </c>
      <c r="K19" s="8"/>
      <c r="L19" s="8"/>
      <c r="M19" s="8" t="s">
        <v>29</v>
      </c>
      <c r="N19" s="19" t="s">
        <v>79</v>
      </c>
      <c r="O19" s="18"/>
      <c r="P19" s="18"/>
    </row>
    <row r="20" ht="91" customHeight="1" spans="1:16">
      <c r="A20" s="8">
        <v>18</v>
      </c>
      <c r="B20" s="8"/>
      <c r="C20" s="8" t="s">
        <v>80</v>
      </c>
      <c r="D20" s="8" t="s">
        <v>35</v>
      </c>
      <c r="E20" s="8" t="s">
        <v>81</v>
      </c>
      <c r="F20" s="8">
        <v>100</v>
      </c>
      <c r="G20" s="8">
        <v>67</v>
      </c>
      <c r="H20" s="8" t="e">
        <f>F20*#REF!</f>
        <v>#REF!</v>
      </c>
      <c r="I20" s="8">
        <f t="shared" si="0"/>
        <v>6700</v>
      </c>
      <c r="J20" s="8" t="s">
        <v>28</v>
      </c>
      <c r="K20" s="8"/>
      <c r="L20" s="8"/>
      <c r="M20" s="8" t="s">
        <v>40</v>
      </c>
      <c r="N20" s="19" t="s">
        <v>82</v>
      </c>
      <c r="O20" s="18"/>
      <c r="P20" s="18"/>
    </row>
    <row r="21" ht="75" customHeight="1" spans="1:16">
      <c r="A21" s="8">
        <v>19</v>
      </c>
      <c r="B21" s="8"/>
      <c r="C21" s="8" t="s">
        <v>83</v>
      </c>
      <c r="D21" s="8" t="s">
        <v>84</v>
      </c>
      <c r="E21" s="8" t="s">
        <v>85</v>
      </c>
      <c r="F21" s="8">
        <v>40</v>
      </c>
      <c r="G21" s="8">
        <v>300</v>
      </c>
      <c r="H21" s="8" t="e">
        <f>F21*#REF!</f>
        <v>#REF!</v>
      </c>
      <c r="I21" s="8">
        <f t="shared" si="0"/>
        <v>12000</v>
      </c>
      <c r="J21" s="8" t="s">
        <v>28</v>
      </c>
      <c r="K21" s="8"/>
      <c r="L21" s="8"/>
      <c r="M21" s="8" t="s">
        <v>40</v>
      </c>
      <c r="N21" s="19" t="s">
        <v>86</v>
      </c>
      <c r="O21" s="18"/>
      <c r="P21" s="18"/>
    </row>
    <row r="22" ht="50" customHeight="1" spans="1:16">
      <c r="A22" s="8">
        <v>20</v>
      </c>
      <c r="B22" s="8"/>
      <c r="C22" s="8" t="s">
        <v>87</v>
      </c>
      <c r="D22" s="8" t="s">
        <v>84</v>
      </c>
      <c r="E22" s="8" t="s">
        <v>88</v>
      </c>
      <c r="F22" s="8">
        <v>30</v>
      </c>
      <c r="G22" s="8">
        <v>50</v>
      </c>
      <c r="H22" s="8" t="e">
        <f>F22*#REF!</f>
        <v>#REF!</v>
      </c>
      <c r="I22" s="8">
        <f t="shared" si="0"/>
        <v>1500</v>
      </c>
      <c r="J22" s="8" t="s">
        <v>28</v>
      </c>
      <c r="K22" s="8"/>
      <c r="L22" s="8"/>
      <c r="M22" s="8" t="s">
        <v>89</v>
      </c>
      <c r="N22" s="19" t="s">
        <v>90</v>
      </c>
      <c r="O22" s="18"/>
      <c r="P22" s="18"/>
    </row>
    <row r="23" ht="49" customHeight="1" spans="1:16">
      <c r="A23" s="8">
        <v>21</v>
      </c>
      <c r="B23" s="8"/>
      <c r="C23" s="8" t="s">
        <v>91</v>
      </c>
      <c r="D23" s="8" t="s">
        <v>84</v>
      </c>
      <c r="E23" s="8" t="s">
        <v>88</v>
      </c>
      <c r="F23" s="8">
        <v>30</v>
      </c>
      <c r="G23" s="8">
        <v>50</v>
      </c>
      <c r="H23" s="8" t="e">
        <f>F23*#REF!</f>
        <v>#REF!</v>
      </c>
      <c r="I23" s="8">
        <f t="shared" si="0"/>
        <v>1500</v>
      </c>
      <c r="J23" s="8" t="s">
        <v>28</v>
      </c>
      <c r="K23" s="8"/>
      <c r="L23" s="8"/>
      <c r="M23" s="8" t="s">
        <v>89</v>
      </c>
      <c r="N23" s="19" t="s">
        <v>92</v>
      </c>
      <c r="O23" s="18"/>
      <c r="P23" s="18"/>
    </row>
    <row r="24" ht="86" customHeight="1" spans="1:16">
      <c r="A24" s="8">
        <v>22</v>
      </c>
      <c r="B24" s="8" t="s">
        <v>93</v>
      </c>
      <c r="C24" s="8" t="s">
        <v>94</v>
      </c>
      <c r="D24" s="8" t="s">
        <v>16</v>
      </c>
      <c r="E24" s="8" t="s">
        <v>95</v>
      </c>
      <c r="F24" s="8">
        <v>2000</v>
      </c>
      <c r="G24" s="8">
        <v>8</v>
      </c>
      <c r="H24" s="8" t="e">
        <f>F24*#REF!</f>
        <v>#REF!</v>
      </c>
      <c r="I24" s="8">
        <f t="shared" si="0"/>
        <v>16000</v>
      </c>
      <c r="J24" s="8" t="s">
        <v>28</v>
      </c>
      <c r="K24" s="8"/>
      <c r="L24" s="8"/>
      <c r="M24" s="8" t="s">
        <v>29</v>
      </c>
      <c r="N24" s="19" t="s">
        <v>96</v>
      </c>
      <c r="O24" s="18"/>
      <c r="P24" s="18"/>
    </row>
    <row r="25" ht="62" customHeight="1" spans="1:16">
      <c r="A25" s="8">
        <v>23</v>
      </c>
      <c r="B25" s="8"/>
      <c r="C25" s="8" t="s">
        <v>97</v>
      </c>
      <c r="D25" s="8" t="s">
        <v>16</v>
      </c>
      <c r="E25" s="8" t="s">
        <v>95</v>
      </c>
      <c r="F25" s="8">
        <v>2000</v>
      </c>
      <c r="G25" s="8">
        <v>10</v>
      </c>
      <c r="H25" s="8" t="e">
        <f>F25*#REF!</f>
        <v>#REF!</v>
      </c>
      <c r="I25" s="8">
        <f t="shared" si="0"/>
        <v>20000</v>
      </c>
      <c r="J25" s="8" t="s">
        <v>98</v>
      </c>
      <c r="K25" s="8"/>
      <c r="L25" s="8"/>
      <c r="M25" s="8" t="s">
        <v>29</v>
      </c>
      <c r="N25" s="19" t="s">
        <v>99</v>
      </c>
      <c r="O25" s="18"/>
      <c r="P25" s="18"/>
    </row>
    <row r="26" ht="62" customHeight="1" spans="1:16">
      <c r="A26" s="8">
        <v>24</v>
      </c>
      <c r="B26" s="8"/>
      <c r="C26" s="8" t="s">
        <v>97</v>
      </c>
      <c r="D26" s="8" t="s">
        <v>16</v>
      </c>
      <c r="E26" s="8" t="s">
        <v>95</v>
      </c>
      <c r="F26" s="8">
        <v>2000</v>
      </c>
      <c r="G26" s="8">
        <v>5</v>
      </c>
      <c r="H26" s="8" t="e">
        <f>F26*#REF!</f>
        <v>#REF!</v>
      </c>
      <c r="I26" s="8">
        <f t="shared" si="0"/>
        <v>10000</v>
      </c>
      <c r="J26" s="8" t="s">
        <v>98</v>
      </c>
      <c r="K26" s="8"/>
      <c r="L26" s="8"/>
      <c r="M26" s="8" t="s">
        <v>29</v>
      </c>
      <c r="N26" s="19" t="s">
        <v>100</v>
      </c>
      <c r="O26" s="18"/>
      <c r="P26" s="18"/>
    </row>
    <row r="27" s="1" customFormat="1" ht="96" customHeight="1" spans="1:16">
      <c r="A27" s="8">
        <v>25</v>
      </c>
      <c r="B27" s="8"/>
      <c r="C27" s="8" t="s">
        <v>101</v>
      </c>
      <c r="D27" s="8" t="s">
        <v>84</v>
      </c>
      <c r="E27" s="8" t="s">
        <v>102</v>
      </c>
      <c r="F27" s="8">
        <v>25</v>
      </c>
      <c r="G27" s="8">
        <f>38*5</f>
        <v>190</v>
      </c>
      <c r="H27" s="8" t="e">
        <f>F27*#REF!</f>
        <v>#REF!</v>
      </c>
      <c r="I27" s="8">
        <f t="shared" si="0"/>
        <v>4750</v>
      </c>
      <c r="J27" s="8" t="s">
        <v>28</v>
      </c>
      <c r="K27" s="8"/>
      <c r="L27" s="8"/>
      <c r="M27" s="8" t="s">
        <v>40</v>
      </c>
      <c r="N27" s="19" t="s">
        <v>103</v>
      </c>
      <c r="O27" s="18"/>
      <c r="P27" s="18"/>
    </row>
    <row r="28" s="1" customFormat="1" ht="87" customHeight="1" spans="1:16">
      <c r="A28" s="8">
        <v>26</v>
      </c>
      <c r="B28" s="8"/>
      <c r="C28" s="8" t="s">
        <v>104</v>
      </c>
      <c r="D28" s="8" t="s">
        <v>84</v>
      </c>
      <c r="E28" s="8" t="s">
        <v>102</v>
      </c>
      <c r="F28" s="8">
        <v>25</v>
      </c>
      <c r="G28" s="8">
        <f>44*5</f>
        <v>220</v>
      </c>
      <c r="H28" s="8" t="e">
        <f>F28*#REF!</f>
        <v>#REF!</v>
      </c>
      <c r="I28" s="8">
        <f t="shared" si="0"/>
        <v>5500</v>
      </c>
      <c r="J28" s="8" t="s">
        <v>28</v>
      </c>
      <c r="K28" s="8"/>
      <c r="L28" s="8"/>
      <c r="M28" s="8" t="s">
        <v>40</v>
      </c>
      <c r="N28" s="19" t="s">
        <v>105</v>
      </c>
      <c r="O28" s="18"/>
      <c r="P28" s="18"/>
    </row>
    <row r="29" s="2" customFormat="1" ht="81" customHeight="1" spans="1:16">
      <c r="A29" s="8">
        <v>27</v>
      </c>
      <c r="B29" s="10" t="s">
        <v>106</v>
      </c>
      <c r="C29" s="10" t="s">
        <v>107</v>
      </c>
      <c r="D29" s="10" t="s">
        <v>16</v>
      </c>
      <c r="E29" s="10" t="s">
        <v>108</v>
      </c>
      <c r="F29" s="10">
        <v>150</v>
      </c>
      <c r="G29" s="10">
        <v>80</v>
      </c>
      <c r="H29" s="10" t="e">
        <f>F29*#REF!</f>
        <v>#REF!</v>
      </c>
      <c r="I29" s="10">
        <f t="shared" si="0"/>
        <v>12000</v>
      </c>
      <c r="J29" s="10"/>
      <c r="K29" s="10"/>
      <c r="L29" s="10"/>
      <c r="M29" s="10" t="s">
        <v>40</v>
      </c>
      <c r="N29" s="20" t="s">
        <v>109</v>
      </c>
      <c r="O29" s="21"/>
      <c r="P29" s="21"/>
    </row>
    <row r="30" s="2" customFormat="1" ht="91" customHeight="1" spans="1:16">
      <c r="A30" s="8">
        <v>28</v>
      </c>
      <c r="B30" s="10"/>
      <c r="C30" s="10" t="s">
        <v>110</v>
      </c>
      <c r="D30" s="10" t="s">
        <v>35</v>
      </c>
      <c r="E30" s="10" t="s">
        <v>111</v>
      </c>
      <c r="F30" s="10">
        <v>500</v>
      </c>
      <c r="G30" s="10">
        <v>60</v>
      </c>
      <c r="H30" s="10" t="e">
        <f>F30*#REF!</f>
        <v>#REF!</v>
      </c>
      <c r="I30" s="10">
        <f t="shared" si="0"/>
        <v>30000</v>
      </c>
      <c r="J30" s="10"/>
      <c r="K30" s="10"/>
      <c r="L30" s="10"/>
      <c r="M30" s="10" t="s">
        <v>40</v>
      </c>
      <c r="N30" s="20" t="s">
        <v>112</v>
      </c>
      <c r="O30" s="21"/>
      <c r="P30" s="21"/>
    </row>
    <row r="31" ht="100.8" spans="1:16">
      <c r="A31" s="8">
        <v>29</v>
      </c>
      <c r="B31" s="9" t="s">
        <v>113</v>
      </c>
      <c r="C31" s="8" t="s">
        <v>114</v>
      </c>
      <c r="D31" s="8" t="s">
        <v>35</v>
      </c>
      <c r="E31" s="8" t="s">
        <v>115</v>
      </c>
      <c r="F31" s="8">
        <v>50</v>
      </c>
      <c r="G31" s="8">
        <v>21</v>
      </c>
      <c r="H31" s="8" t="e">
        <f>F31*#REF!</f>
        <v>#REF!</v>
      </c>
      <c r="I31" s="8">
        <f t="shared" si="0"/>
        <v>1050</v>
      </c>
      <c r="J31" s="8" t="s">
        <v>116</v>
      </c>
      <c r="K31" s="8"/>
      <c r="L31" s="8"/>
      <c r="M31" s="8" t="s">
        <v>89</v>
      </c>
      <c r="N31" s="19" t="s">
        <v>117</v>
      </c>
      <c r="O31" s="18"/>
      <c r="P31" s="18"/>
    </row>
    <row r="32" ht="89" customHeight="1" spans="1:16">
      <c r="A32" s="8">
        <v>30</v>
      </c>
      <c r="B32" s="11"/>
      <c r="C32" s="8" t="s">
        <v>118</v>
      </c>
      <c r="D32" s="8" t="s">
        <v>35</v>
      </c>
      <c r="E32" s="8" t="s">
        <v>119</v>
      </c>
      <c r="F32" s="8">
        <v>40</v>
      </c>
      <c r="G32" s="8">
        <v>150</v>
      </c>
      <c r="H32" s="8" t="e">
        <f>F32*#REF!</f>
        <v>#REF!</v>
      </c>
      <c r="I32" s="8">
        <f t="shared" si="0"/>
        <v>6000</v>
      </c>
      <c r="J32" s="8" t="s">
        <v>120</v>
      </c>
      <c r="K32" s="8"/>
      <c r="L32" s="8"/>
      <c r="M32" s="8" t="s">
        <v>89</v>
      </c>
      <c r="N32" s="19" t="s">
        <v>121</v>
      </c>
      <c r="O32" s="18"/>
      <c r="P32" s="18"/>
    </row>
    <row r="33" ht="76" customHeight="1" spans="1:16">
      <c r="A33" s="8">
        <v>31</v>
      </c>
      <c r="B33" s="9" t="s">
        <v>122</v>
      </c>
      <c r="C33" s="8" t="s">
        <v>123</v>
      </c>
      <c r="D33" s="8" t="s">
        <v>67</v>
      </c>
      <c r="E33" s="8" t="s">
        <v>124</v>
      </c>
      <c r="F33" s="8">
        <v>30</v>
      </c>
      <c r="G33" s="8">
        <v>40</v>
      </c>
      <c r="H33" s="8" t="e">
        <f>F33*#REF!</f>
        <v>#REF!</v>
      </c>
      <c r="I33" s="8">
        <f t="shared" si="0"/>
        <v>1200</v>
      </c>
      <c r="J33" s="8" t="s">
        <v>125</v>
      </c>
      <c r="K33" s="8"/>
      <c r="L33" s="8"/>
      <c r="M33" s="8" t="s">
        <v>89</v>
      </c>
      <c r="N33" s="19" t="s">
        <v>126</v>
      </c>
      <c r="O33" s="18"/>
      <c r="P33" s="18"/>
    </row>
    <row r="34" ht="57.6" spans="1:16">
      <c r="A34" s="8">
        <v>32</v>
      </c>
      <c r="B34" s="11"/>
      <c r="C34" s="8" t="s">
        <v>127</v>
      </c>
      <c r="D34" s="8" t="s">
        <v>67</v>
      </c>
      <c r="E34" s="8" t="s">
        <v>128</v>
      </c>
      <c r="F34" s="8">
        <v>30</v>
      </c>
      <c r="G34" s="8">
        <v>120</v>
      </c>
      <c r="H34" s="8" t="e">
        <f>F34*#REF!</f>
        <v>#REF!</v>
      </c>
      <c r="I34" s="8">
        <f t="shared" si="0"/>
        <v>3600</v>
      </c>
      <c r="J34" s="8" t="s">
        <v>129</v>
      </c>
      <c r="K34" s="8"/>
      <c r="L34" s="8"/>
      <c r="M34" s="8" t="s">
        <v>29</v>
      </c>
      <c r="N34" s="19" t="s">
        <v>130</v>
      </c>
      <c r="O34" s="18"/>
      <c r="P34" s="18"/>
    </row>
    <row r="35" ht="74" customHeight="1" spans="1:16">
      <c r="A35" s="8">
        <v>33</v>
      </c>
      <c r="B35" s="11"/>
      <c r="C35" s="8" t="s">
        <v>131</v>
      </c>
      <c r="D35" s="8" t="s">
        <v>35</v>
      </c>
      <c r="E35" s="8" t="s">
        <v>132</v>
      </c>
      <c r="F35" s="8">
        <v>30</v>
      </c>
      <c r="G35" s="8">
        <v>475</v>
      </c>
      <c r="H35" s="8" t="e">
        <f>F35*#REF!</f>
        <v>#REF!</v>
      </c>
      <c r="I35" s="8">
        <f t="shared" si="0"/>
        <v>14250</v>
      </c>
      <c r="J35" s="8" t="s">
        <v>133</v>
      </c>
      <c r="K35" s="8"/>
      <c r="L35" s="8"/>
      <c r="M35" s="8" t="s">
        <v>29</v>
      </c>
      <c r="N35" s="19" t="s">
        <v>134</v>
      </c>
      <c r="O35" s="18"/>
      <c r="P35" s="18"/>
    </row>
    <row r="36" ht="72" spans="1:16">
      <c r="A36" s="8">
        <v>34</v>
      </c>
      <c r="B36" s="11"/>
      <c r="C36" s="8" t="s">
        <v>135</v>
      </c>
      <c r="D36" s="8" t="s">
        <v>35</v>
      </c>
      <c r="E36" s="8" t="s">
        <v>132</v>
      </c>
      <c r="F36" s="8">
        <v>30</v>
      </c>
      <c r="G36" s="8">
        <v>420</v>
      </c>
      <c r="H36" s="8" t="e">
        <f>F36*#REF!</f>
        <v>#REF!</v>
      </c>
      <c r="I36" s="8">
        <f t="shared" si="0"/>
        <v>12600</v>
      </c>
      <c r="J36" s="8" t="s">
        <v>136</v>
      </c>
      <c r="K36" s="8"/>
      <c r="L36" s="8"/>
      <c r="M36" s="8" t="s">
        <v>29</v>
      </c>
      <c r="N36" s="19" t="s">
        <v>137</v>
      </c>
      <c r="O36" s="18"/>
      <c r="P36" s="18"/>
    </row>
    <row r="37" ht="86.4" spans="1:16">
      <c r="A37" s="8">
        <v>35</v>
      </c>
      <c r="B37" s="11"/>
      <c r="C37" s="8" t="s">
        <v>138</v>
      </c>
      <c r="D37" s="8" t="s">
        <v>35</v>
      </c>
      <c r="E37" s="8" t="s">
        <v>128</v>
      </c>
      <c r="F37" s="8">
        <v>30</v>
      </c>
      <c r="G37" s="8">
        <v>450</v>
      </c>
      <c r="H37" s="8" t="e">
        <f>F37*#REF!</f>
        <v>#REF!</v>
      </c>
      <c r="I37" s="8">
        <f t="shared" ref="I37:I45" si="1">F37*G37</f>
        <v>13500</v>
      </c>
      <c r="J37" s="8" t="s">
        <v>139</v>
      </c>
      <c r="K37" s="8"/>
      <c r="L37" s="8"/>
      <c r="M37" s="8" t="s">
        <v>40</v>
      </c>
      <c r="N37" s="19" t="s">
        <v>140</v>
      </c>
      <c r="O37" s="18"/>
      <c r="P37" s="18"/>
    </row>
    <row r="38" ht="57.6" spans="1:16">
      <c r="A38" s="8">
        <v>36</v>
      </c>
      <c r="B38" s="11"/>
      <c r="C38" s="8" t="s">
        <v>141</v>
      </c>
      <c r="D38" s="8" t="s">
        <v>67</v>
      </c>
      <c r="E38" s="8" t="s">
        <v>128</v>
      </c>
      <c r="F38" s="8">
        <v>30</v>
      </c>
      <c r="G38" s="8">
        <v>70</v>
      </c>
      <c r="H38" s="8" t="e">
        <f>F38*#REF!</f>
        <v>#REF!</v>
      </c>
      <c r="I38" s="8">
        <f t="shared" si="1"/>
        <v>2100</v>
      </c>
      <c r="J38" s="8" t="s">
        <v>142</v>
      </c>
      <c r="K38" s="8"/>
      <c r="L38" s="8"/>
      <c r="M38" s="8" t="s">
        <v>40</v>
      </c>
      <c r="N38" s="19" t="s">
        <v>143</v>
      </c>
      <c r="O38" s="18"/>
      <c r="P38" s="18"/>
    </row>
    <row r="39" ht="57.6" spans="1:16">
      <c r="A39" s="8">
        <v>37</v>
      </c>
      <c r="B39" s="11"/>
      <c r="C39" s="8" t="s">
        <v>144</v>
      </c>
      <c r="D39" s="8" t="s">
        <v>67</v>
      </c>
      <c r="E39" s="8" t="s">
        <v>128</v>
      </c>
      <c r="F39" s="8">
        <v>30</v>
      </c>
      <c r="G39" s="8">
        <v>45</v>
      </c>
      <c r="H39" s="8" t="e">
        <f>F39*#REF!</f>
        <v>#REF!</v>
      </c>
      <c r="I39" s="8">
        <f t="shared" si="1"/>
        <v>1350</v>
      </c>
      <c r="J39" s="8" t="s">
        <v>145</v>
      </c>
      <c r="K39" s="8"/>
      <c r="L39" s="8"/>
      <c r="M39" s="8" t="s">
        <v>40</v>
      </c>
      <c r="N39" s="19" t="s">
        <v>146</v>
      </c>
      <c r="O39" s="18"/>
      <c r="P39" s="18"/>
    </row>
    <row r="40" ht="57.6" spans="1:16">
      <c r="A40" s="8">
        <v>38</v>
      </c>
      <c r="B40" s="11"/>
      <c r="C40" s="8" t="s">
        <v>147</v>
      </c>
      <c r="D40" s="8" t="s">
        <v>67</v>
      </c>
      <c r="E40" s="8" t="s">
        <v>148</v>
      </c>
      <c r="F40" s="8">
        <v>30</v>
      </c>
      <c r="G40" s="8">
        <v>40</v>
      </c>
      <c r="H40" s="8" t="e">
        <f>F40*#REF!</f>
        <v>#REF!</v>
      </c>
      <c r="I40" s="8">
        <f t="shared" si="1"/>
        <v>1200</v>
      </c>
      <c r="J40" s="8" t="s">
        <v>149</v>
      </c>
      <c r="K40" s="8"/>
      <c r="L40" s="8"/>
      <c r="M40" s="8" t="s">
        <v>89</v>
      </c>
      <c r="N40" s="19" t="s">
        <v>150</v>
      </c>
      <c r="O40" s="18"/>
      <c r="P40" s="18"/>
    </row>
    <row r="41" s="1" customFormat="1" ht="72" spans="1:16">
      <c r="A41" s="8">
        <v>39</v>
      </c>
      <c r="B41" s="11"/>
      <c r="C41" s="8" t="s">
        <v>151</v>
      </c>
      <c r="D41" s="8" t="s">
        <v>35</v>
      </c>
      <c r="E41" s="8" t="s">
        <v>128</v>
      </c>
      <c r="F41" s="8">
        <v>40</v>
      </c>
      <c r="G41" s="8">
        <v>169</v>
      </c>
      <c r="H41" s="8" t="e">
        <f>F41*#REF!</f>
        <v>#REF!</v>
      </c>
      <c r="I41" s="8">
        <f t="shared" si="1"/>
        <v>6760</v>
      </c>
      <c r="J41" s="8" t="s">
        <v>152</v>
      </c>
      <c r="K41" s="8"/>
      <c r="L41" s="8"/>
      <c r="M41" s="8" t="s">
        <v>29</v>
      </c>
      <c r="N41" s="19" t="s">
        <v>153</v>
      </c>
      <c r="O41" s="18"/>
      <c r="P41" s="18"/>
    </row>
    <row r="42" s="2" customFormat="1" ht="83" customHeight="1" spans="1:16">
      <c r="A42" s="8">
        <v>40</v>
      </c>
      <c r="B42" s="11"/>
      <c r="C42" s="10" t="s">
        <v>154</v>
      </c>
      <c r="D42" s="10" t="s">
        <v>155</v>
      </c>
      <c r="E42" s="10" t="s">
        <v>128</v>
      </c>
      <c r="F42" s="10">
        <v>5</v>
      </c>
      <c r="G42" s="10">
        <f>480*(1+30%)</f>
        <v>624</v>
      </c>
      <c r="H42" s="10" t="e">
        <f>F42*#REF!</f>
        <v>#REF!</v>
      </c>
      <c r="I42" s="10">
        <f t="shared" si="1"/>
        <v>3120</v>
      </c>
      <c r="J42" s="10"/>
      <c r="K42" s="10"/>
      <c r="L42" s="10"/>
      <c r="M42" s="10" t="s">
        <v>89</v>
      </c>
      <c r="N42" s="20" t="s">
        <v>156</v>
      </c>
      <c r="O42" s="21"/>
      <c r="P42" s="21"/>
    </row>
    <row r="43" s="2" customFormat="1" ht="78" customHeight="1" spans="1:16">
      <c r="A43" s="8">
        <v>41</v>
      </c>
      <c r="B43" s="12"/>
      <c r="C43" s="10" t="s">
        <v>157</v>
      </c>
      <c r="D43" s="10" t="s">
        <v>155</v>
      </c>
      <c r="E43" s="10" t="s">
        <v>128</v>
      </c>
      <c r="F43" s="10">
        <v>15</v>
      </c>
      <c r="G43" s="10">
        <f>110*(1+30%)</f>
        <v>143</v>
      </c>
      <c r="H43" s="10" t="e">
        <f>F43*#REF!</f>
        <v>#REF!</v>
      </c>
      <c r="I43" s="10">
        <f t="shared" si="1"/>
        <v>2145</v>
      </c>
      <c r="J43" s="10"/>
      <c r="K43" s="10"/>
      <c r="L43" s="10"/>
      <c r="M43" s="10" t="s">
        <v>89</v>
      </c>
      <c r="N43" s="20" t="s">
        <v>158</v>
      </c>
      <c r="O43" s="21"/>
      <c r="P43" s="21"/>
    </row>
    <row r="44" s="2" customFormat="1" ht="55" customHeight="1" spans="1:16">
      <c r="A44" s="8">
        <v>42</v>
      </c>
      <c r="B44" s="11" t="s">
        <v>159</v>
      </c>
      <c r="C44" s="13" t="s">
        <v>160</v>
      </c>
      <c r="D44" s="13" t="s">
        <v>161</v>
      </c>
      <c r="E44" s="13" t="s">
        <v>162</v>
      </c>
      <c r="F44" s="13">
        <v>10</v>
      </c>
      <c r="G44" s="13">
        <v>1500</v>
      </c>
      <c r="H44" s="10" t="e">
        <f>F44*#REF!</f>
        <v>#REF!</v>
      </c>
      <c r="I44" s="10">
        <f t="shared" si="1"/>
        <v>15000</v>
      </c>
      <c r="J44" s="13"/>
      <c r="K44" s="22"/>
      <c r="L44" s="22"/>
      <c r="M44" s="23" t="s">
        <v>19</v>
      </c>
      <c r="N44" s="24" t="s">
        <v>163</v>
      </c>
      <c r="O44" s="21"/>
      <c r="P44" s="21"/>
    </row>
    <row r="45" ht="43.2" spans="1:16">
      <c r="A45" s="8">
        <v>43</v>
      </c>
      <c r="B45" s="12"/>
      <c r="C45" s="8" t="s">
        <v>164</v>
      </c>
      <c r="D45" s="8" t="s">
        <v>165</v>
      </c>
      <c r="E45" s="8"/>
      <c r="F45" s="8">
        <v>50</v>
      </c>
      <c r="G45" s="8">
        <v>200</v>
      </c>
      <c r="H45" s="8" t="e">
        <f>F45*#REF!</f>
        <v>#REF!</v>
      </c>
      <c r="I45" s="9">
        <f t="shared" si="1"/>
        <v>10000</v>
      </c>
      <c r="J45" s="9" t="s">
        <v>166</v>
      </c>
      <c r="K45" s="9"/>
      <c r="L45" s="9"/>
      <c r="M45" s="9" t="s">
        <v>19</v>
      </c>
      <c r="N45" s="25" t="s">
        <v>167</v>
      </c>
      <c r="O45" s="18"/>
      <c r="P45" s="18"/>
    </row>
    <row r="46" ht="46" customHeight="1" spans="1:16">
      <c r="A46" s="8">
        <v>44</v>
      </c>
      <c r="B46" s="14" t="s">
        <v>168</v>
      </c>
      <c r="C46" s="14"/>
      <c r="D46" s="14"/>
      <c r="E46" s="14"/>
      <c r="F46" s="14"/>
      <c r="G46" s="15"/>
      <c r="H46" s="15" t="e">
        <f>SUM(H3:H45)</f>
        <v>#REF!</v>
      </c>
      <c r="I46" s="26">
        <f>SUM(I3:I45)</f>
        <v>412875</v>
      </c>
      <c r="J46" s="27"/>
      <c r="K46" s="27"/>
      <c r="L46" s="27" t="s">
        <v>169</v>
      </c>
      <c r="M46" s="8"/>
      <c r="N46" s="27" t="s">
        <v>170</v>
      </c>
      <c r="O46" s="18"/>
      <c r="P46" s="18"/>
    </row>
    <row r="47" ht="89" customHeight="1" spans="1:13">
      <c r="A47" s="5"/>
      <c r="B47" s="5"/>
      <c r="C47" s="5"/>
      <c r="D47" s="5"/>
      <c r="E47" s="5"/>
      <c r="F47" s="16"/>
      <c r="G47" s="5"/>
      <c r="J47" s="5"/>
      <c r="K47" s="5"/>
      <c r="L47" s="5"/>
      <c r="M47" s="28"/>
    </row>
    <row r="48" spans="6:6">
      <c r="F48" s="17"/>
    </row>
    <row r="49" spans="6:6">
      <c r="F49" s="5"/>
    </row>
  </sheetData>
  <mergeCells count="14">
    <mergeCell ref="A1:N1"/>
    <mergeCell ref="B46:G46"/>
    <mergeCell ref="A47:J47"/>
    <mergeCell ref="B3:B9"/>
    <mergeCell ref="B10:B11"/>
    <mergeCell ref="B12:B15"/>
    <mergeCell ref="B16:B23"/>
    <mergeCell ref="B24:B28"/>
    <mergeCell ref="B29:B30"/>
    <mergeCell ref="B31:B32"/>
    <mergeCell ref="B33:B43"/>
    <mergeCell ref="B44:B45"/>
    <mergeCell ref="C12:C13"/>
    <mergeCell ref="C14:C15"/>
  </mergeCells>
  <printOptions horizontalCentered="1"/>
  <pageMargins left="0.393055555555556" right="0.393055555555556" top="0.590277777777778" bottom="0.590277777777778" header="0.298611111111111" footer="0.298611111111111"/>
  <pageSetup paperSize="9" scale="56" orientation="portrait" horizontalDpi="600"/>
  <headerFooter/>
  <rowBreaks count="1" manualBreakCount="1">
    <brk id="15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郭帆</cp:lastModifiedBy>
  <dcterms:created xsi:type="dcterms:W3CDTF">2023-05-12T11:15:00Z</dcterms:created>
  <dcterms:modified xsi:type="dcterms:W3CDTF">2024-05-15T05:57:19Z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925ED248E8B2482E8EA81C249971781C_13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